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'Лист1'!$11:$13</definedName>
    <definedName name="_xlnm.Print_Area" localSheetId="0">'Лист1'!$A$1:$H$90</definedName>
  </definedNames>
  <calcPr fullCalcOnLoad="1"/>
</workbook>
</file>

<file path=xl/sharedStrings.xml><?xml version="1.0" encoding="utf-8"?>
<sst xmlns="http://schemas.openxmlformats.org/spreadsheetml/2006/main" count="88" uniqueCount="80">
  <si>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</si>
  <si>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</si>
  <si>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</si>
  <si>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</si>
  <si>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</si>
  <si>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</si>
  <si>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</si>
  <si>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</si>
  <si>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</si>
  <si>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</si>
  <si>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</si>
  <si>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</si>
  <si>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</si>
  <si>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</si>
  <si>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</si>
  <si>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</si>
  <si>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</si>
  <si>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</si>
  <si>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</si>
  <si>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</si>
  <si>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</si>
  <si>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</si>
  <si>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</si>
  <si>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</si>
  <si>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</si>
  <si>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</si>
  <si>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</si>
  <si>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</si>
  <si>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</si>
  <si>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</si>
  <si>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</si>
  <si>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</si>
  <si>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</si>
  <si>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</si>
  <si>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</si>
  <si>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</si>
  <si>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</si>
  <si>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</si>
  <si>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</si>
  <si>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</si>
  <si>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</si>
  <si>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</si>
  <si>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</si>
  <si>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</si>
  <si>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</si>
  <si>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</si>
  <si>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 xml:space="preserve">Начальник фінансового управління райдержадміністрації </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</si>
  <si>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</si>
  <si>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</si>
  <si>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субвенція з обласного бюджету на 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</si>
  <si>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</si>
  <si>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</si>
  <si>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</si>
  <si>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</si>
  <si>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</si>
  <si>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</si>
  <si>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</si>
  <si>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</si>
  <si>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</si>
  <si>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</si>
  <si>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</si>
  <si>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</si>
  <si>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</si>
  <si>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</si>
  <si>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</si>
  <si>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</si>
  <si>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</si>
  <si>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</si>
  <si>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</si>
  <si>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</si>
  <si>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</si>
  <si>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</si>
  <si>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</si>
  <si>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</si>
  <si>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</si>
  <si>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</si>
  <si>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</si>
  <si>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</si>
  <si>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  №20</t>
  </si>
  <si>
    <t>від 27.02.2017</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</si>
</sst>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2]\ ###,000_);[Red]\([$€-2]\ ###,000\)"/>
    <numFmt numFmtId="194" formatCode="0.0000"/>
    <numFmt numFmtId="195" formatCode="0.00000"/>
    <numFmt numFmtId="196" formatCode="0.000000"/>
    <numFmt numFmtId="197" formatCode="#,##0_ ;[Red]\-#,##0\ "/>
    <numFmt numFmtId="198" formatCode="&quot;Так&quot;;&quot;Так&quot;;&quot;Ні&quot;"/>
    <numFmt numFmtId="199" formatCode="&quot;True&quot;;&quot;True&quot;;&quot;False&quot;"/>
    <numFmt numFmtId="200" formatCode="&quot;Увімк&quot;;&quot;Увімк&quot;;&quot;Вимк&quot;"/>
    <numFmt numFmtId="201" formatCode="[$¥€-2]\ ###,000_);[Red]\([$€-2]\ ###,000\)"/>
    <numFmt numFmtId="202" formatCode="0.00000000"/>
    <numFmt numFmtId="203" formatCode="0.0000000"/>
    <numFmt numFmtId="204" formatCode="#,##0.000"/>
    <numFmt numFmtId="205" formatCode="#,##0.0000"/>
    <numFmt numFmtId="206" formatCode="#,##0.00000"/>
    <numFmt numFmtId="207" formatCode="#,##0.0"/>
    <numFmt numFmtId="208" formatCode="#,##0.000000"/>
  </numFmts>
  <fonts count="47">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b/>
      <sz val="12"/>
      <color indexed="9"/>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43" fillId="20" borderId="2" applyNumberFormat="0" applyAlignment="0" applyProtection="0"/>
    <xf numFmtId="0" fontId="40"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1"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4" fillId="22" borderId="0" applyNumberFormat="0" applyBorder="0" applyAlignment="0" applyProtection="0"/>
    <xf numFmtId="0" fontId="7" fillId="0" borderId="0" applyNumberFormat="0" applyFill="0" applyBorder="0" applyAlignment="0" applyProtection="0"/>
    <xf numFmtId="0" fontId="42"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59">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24" borderId="0" xfId="0" applyFill="1" applyAlignment="1">
      <alignment/>
    </xf>
    <xf numFmtId="192"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192" fontId="16" fillId="0" borderId="0" xfId="0" applyNumberFormat="1" applyFont="1" applyFill="1" applyAlignment="1">
      <alignment/>
    </xf>
    <xf numFmtId="192" fontId="17" fillId="0" borderId="0" xfId="0" applyNumberFormat="1" applyFont="1" applyFill="1" applyAlignment="1">
      <alignment/>
    </xf>
    <xf numFmtId="0" fontId="18" fillId="0" borderId="0" xfId="0" applyFont="1" applyFill="1" applyAlignment="1">
      <alignment/>
    </xf>
    <xf numFmtId="204" fontId="9" fillId="0" borderId="0" xfId="0" applyNumberFormat="1" applyFont="1" applyFill="1" applyAlignment="1">
      <alignment/>
    </xf>
    <xf numFmtId="192" fontId="0" fillId="0" borderId="0" xfId="0" applyNumberFormat="1" applyFill="1" applyAlignment="1">
      <alignment/>
    </xf>
    <xf numFmtId="204"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06" fontId="20" fillId="0" borderId="0" xfId="0" applyNumberFormat="1" applyFont="1" applyFill="1" applyAlignment="1">
      <alignment vertical="top"/>
    </xf>
    <xf numFmtId="0" fontId="20" fillId="0" borderId="0" xfId="0" applyFont="1" applyAlignment="1">
      <alignment vertical="top"/>
    </xf>
    <xf numFmtId="0" fontId="1" fillId="24" borderId="0" xfId="0" applyFont="1" applyFill="1" applyAlignment="1">
      <alignment/>
    </xf>
    <xf numFmtId="0" fontId="0" fillId="24" borderId="0" xfId="0" applyFont="1" applyFill="1" applyAlignment="1">
      <alignment/>
    </xf>
    <xf numFmtId="192" fontId="16" fillId="24" borderId="0" xfId="0" applyNumberFormat="1" applyFont="1" applyFill="1" applyAlignment="1">
      <alignment/>
    </xf>
    <xf numFmtId="192" fontId="17" fillId="24" borderId="0" xfId="0" applyNumberFormat="1" applyFont="1" applyFill="1" applyAlignment="1">
      <alignment/>
    </xf>
    <xf numFmtId="0" fontId="18" fillId="24" borderId="0" xfId="0" applyFont="1" applyFill="1" applyAlignment="1">
      <alignment/>
    </xf>
    <xf numFmtId="204" fontId="18" fillId="24"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04" fontId="24" fillId="0" borderId="0" xfId="0" applyNumberFormat="1" applyFont="1" applyFill="1" applyAlignment="1">
      <alignment vertical="top"/>
    </xf>
    <xf numFmtId="0" fontId="4" fillId="0" borderId="12" xfId="0" applyFont="1" applyFill="1" applyBorder="1" applyAlignment="1">
      <alignment horizontal="right"/>
    </xf>
    <xf numFmtId="204" fontId="0" fillId="24" borderId="0" xfId="0" applyNumberFormat="1" applyFont="1" applyFill="1" applyAlignment="1">
      <alignment/>
    </xf>
    <xf numFmtId="0" fontId="5"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192" fontId="14" fillId="0" borderId="0" xfId="0" applyNumberFormat="1" applyFont="1" applyFill="1" applyAlignment="1">
      <alignment/>
    </xf>
    <xf numFmtId="204" fontId="25" fillId="0" borderId="0" xfId="0" applyNumberFormat="1" applyFont="1" applyFill="1" applyAlignment="1">
      <alignment/>
    </xf>
    <xf numFmtId="192" fontId="25" fillId="0" borderId="0" xfId="0" applyNumberFormat="1" applyFont="1" applyFill="1" applyAlignment="1">
      <alignment/>
    </xf>
    <xf numFmtId="0" fontId="1" fillId="24" borderId="0" xfId="0" applyFont="1" applyFill="1" applyAlignment="1">
      <alignment horizontal="left"/>
    </xf>
    <xf numFmtId="0" fontId="1" fillId="0" borderId="0" xfId="0" applyFont="1" applyFill="1" applyAlignment="1">
      <alignment horizontal="left"/>
    </xf>
    <xf numFmtId="204"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24" borderId="16"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13" fillId="0" borderId="0" xfId="0" applyFont="1" applyFill="1" applyBorder="1" applyAlignment="1">
      <alignment/>
    </xf>
    <xf numFmtId="192" fontId="13" fillId="0" borderId="0" xfId="0" applyNumberFormat="1" applyFont="1" applyFill="1" applyBorder="1" applyAlignment="1">
      <alignment/>
    </xf>
    <xf numFmtId="2" fontId="13" fillId="0" borderId="0" xfId="0" applyNumberFormat="1" applyFont="1" applyAlignment="1">
      <alignment/>
    </xf>
    <xf numFmtId="204" fontId="0" fillId="0" borderId="0" xfId="0" applyNumberFormat="1" applyFill="1" applyAlignment="1">
      <alignment/>
    </xf>
    <xf numFmtId="0" fontId="3" fillId="0" borderId="13" xfId="0" applyFont="1" applyFill="1" applyBorder="1" applyAlignment="1">
      <alignment horizontal="left" vertical="top" wrapText="1"/>
    </xf>
    <xf numFmtId="204" fontId="3" fillId="0" borderId="13" xfId="0" applyNumberFormat="1" applyFont="1" applyFill="1" applyBorder="1" applyAlignment="1">
      <alignment vertical="top" wrapText="1"/>
    </xf>
    <xf numFmtId="204" fontId="3" fillId="24" borderId="13" xfId="0" applyNumberFormat="1" applyFont="1" applyFill="1" applyBorder="1" applyAlignment="1">
      <alignment horizontal="right" vertical="top" wrapText="1"/>
    </xf>
    <xf numFmtId="204" fontId="3" fillId="24" borderId="0" xfId="0" applyNumberFormat="1" applyFont="1" applyFill="1" applyBorder="1" applyAlignment="1">
      <alignment horizontal="right" vertical="top" wrapText="1"/>
    </xf>
    <xf numFmtId="204"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04" fontId="2" fillId="0" borderId="10" xfId="0" applyNumberFormat="1" applyFont="1" applyFill="1" applyBorder="1" applyAlignment="1">
      <alignment vertical="top" wrapText="1"/>
    </xf>
    <xf numFmtId="204" fontId="2" fillId="24" borderId="10" xfId="0" applyNumberFormat="1" applyFont="1" applyFill="1" applyBorder="1" applyAlignment="1">
      <alignment horizontal="right" vertical="top" wrapText="1"/>
    </xf>
    <xf numFmtId="204" fontId="2" fillId="0" borderId="14" xfId="0" applyNumberFormat="1" applyFont="1" applyFill="1" applyBorder="1" applyAlignment="1">
      <alignment horizontal="right" vertical="top" wrapText="1"/>
    </xf>
    <xf numFmtId="204"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04" fontId="2" fillId="0" borderId="16" xfId="0" applyNumberFormat="1" applyFont="1" applyFill="1" applyBorder="1" applyAlignment="1">
      <alignment vertical="top" wrapText="1"/>
    </xf>
    <xf numFmtId="204" fontId="2" fillId="24" borderId="16" xfId="0" applyNumberFormat="1" applyFont="1" applyFill="1" applyBorder="1" applyAlignment="1">
      <alignment horizontal="right" vertical="top" wrapText="1"/>
    </xf>
    <xf numFmtId="204" fontId="2" fillId="0" borderId="0" xfId="0" applyNumberFormat="1" applyFont="1" applyFill="1" applyBorder="1" applyAlignment="1">
      <alignment horizontal="right" vertical="top" wrapText="1"/>
    </xf>
    <xf numFmtId="204"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04" fontId="3" fillId="0" borderId="10" xfId="0" applyNumberFormat="1" applyFont="1" applyFill="1" applyBorder="1" applyAlignment="1">
      <alignment vertical="top" wrapText="1"/>
    </xf>
    <xf numFmtId="204" fontId="3" fillId="24" borderId="10" xfId="0" applyNumberFormat="1" applyFont="1" applyFill="1" applyBorder="1" applyAlignment="1">
      <alignment horizontal="right" vertical="top" wrapText="1"/>
    </xf>
    <xf numFmtId="204" fontId="3" fillId="0" borderId="14" xfId="0" applyNumberFormat="1" applyFont="1" applyFill="1" applyBorder="1" applyAlignment="1">
      <alignment horizontal="right" vertical="top" wrapText="1"/>
    </xf>
    <xf numFmtId="204" fontId="3" fillId="0" borderId="10" xfId="0" applyNumberFormat="1" applyFont="1" applyFill="1" applyBorder="1" applyAlignment="1">
      <alignment horizontal="right" vertical="top" wrapText="1"/>
    </xf>
    <xf numFmtId="0" fontId="2" fillId="24" borderId="16" xfId="0" applyFont="1" applyFill="1" applyBorder="1" applyAlignment="1">
      <alignment horizontal="justify" vertical="top" wrapText="1"/>
    </xf>
    <xf numFmtId="204" fontId="3" fillId="0" borderId="16" xfId="0" applyNumberFormat="1" applyFont="1" applyFill="1" applyBorder="1" applyAlignment="1">
      <alignment vertical="top" wrapText="1"/>
    </xf>
    <xf numFmtId="204" fontId="3" fillId="24" borderId="16" xfId="0" applyNumberFormat="1" applyFont="1" applyFill="1" applyBorder="1" applyAlignment="1">
      <alignment horizontal="right" vertical="top" wrapText="1"/>
    </xf>
    <xf numFmtId="204" fontId="26" fillId="24"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04" fontId="2" fillId="24" borderId="0" xfId="0" applyNumberFormat="1" applyFont="1" applyFill="1" applyBorder="1" applyAlignment="1">
      <alignment horizontal="right" vertical="top" wrapText="1"/>
    </xf>
    <xf numFmtId="204" fontId="2" fillId="0" borderId="17" xfId="0" applyNumberFormat="1" applyFont="1" applyFill="1" applyBorder="1" applyAlignment="1">
      <alignment vertical="top" wrapText="1"/>
    </xf>
    <xf numFmtId="204" fontId="2" fillId="24" borderId="17" xfId="0" applyNumberFormat="1" applyFont="1" applyFill="1" applyBorder="1" applyAlignment="1">
      <alignment horizontal="right" vertical="top" wrapText="1"/>
    </xf>
    <xf numFmtId="204" fontId="2" fillId="24" borderId="12" xfId="0" applyNumberFormat="1" applyFont="1" applyFill="1" applyBorder="1" applyAlignment="1">
      <alignment horizontal="right" vertical="top" wrapText="1"/>
    </xf>
    <xf numFmtId="204" fontId="3" fillId="24" borderId="17" xfId="0" applyNumberFormat="1" applyFont="1" applyFill="1" applyBorder="1" applyAlignment="1">
      <alignment horizontal="right" vertical="top" wrapText="1"/>
    </xf>
    <xf numFmtId="204" fontId="2" fillId="24" borderId="14" xfId="0" applyNumberFormat="1" applyFont="1" applyFill="1" applyBorder="1" applyAlignment="1">
      <alignment horizontal="right" vertical="top" wrapText="1"/>
    </xf>
    <xf numFmtId="204" fontId="2" fillId="0" borderId="12" xfId="0" applyNumberFormat="1" applyFont="1" applyFill="1" applyBorder="1" applyAlignment="1">
      <alignment horizontal="right" vertical="top" wrapText="1"/>
    </xf>
    <xf numFmtId="204" fontId="2" fillId="0" borderId="17" xfId="0" applyNumberFormat="1" applyFont="1" applyFill="1" applyBorder="1" applyAlignment="1">
      <alignment horizontal="right" vertical="top" wrapText="1"/>
    </xf>
    <xf numFmtId="192" fontId="2" fillId="0" borderId="10" xfId="0" applyNumberFormat="1" applyFont="1" applyBorder="1" applyAlignment="1">
      <alignment/>
    </xf>
    <xf numFmtId="204" fontId="22" fillId="24" borderId="10" xfId="0" applyNumberFormat="1" applyFont="1" applyFill="1" applyBorder="1" applyAlignment="1">
      <alignment horizontal="right" vertical="top" wrapText="1"/>
    </xf>
    <xf numFmtId="204" fontId="2" fillId="0" borderId="18" xfId="0" applyNumberFormat="1" applyFont="1" applyFill="1" applyBorder="1" applyAlignment="1">
      <alignment horizontal="right" vertical="top" wrapText="1"/>
    </xf>
    <xf numFmtId="0" fontId="3" fillId="0" borderId="16" xfId="0" applyFont="1" applyFill="1" applyBorder="1" applyAlignment="1">
      <alignment horizontal="justify" vertical="top" wrapText="1"/>
    </xf>
    <xf numFmtId="206" fontId="3" fillId="0" borderId="16" xfId="0" applyNumberFormat="1" applyFont="1" applyFill="1" applyBorder="1" applyAlignment="1">
      <alignment vertical="top" wrapText="1"/>
    </xf>
    <xf numFmtId="206" fontId="3" fillId="24" borderId="16" xfId="0" applyNumberFormat="1" applyFont="1" applyFill="1" applyBorder="1" applyAlignment="1">
      <alignment horizontal="right" vertical="top" wrapText="1"/>
    </xf>
    <xf numFmtId="204" fontId="3" fillId="0" borderId="0" xfId="0" applyNumberFormat="1" applyFont="1" applyFill="1" applyBorder="1" applyAlignment="1">
      <alignment horizontal="right" vertical="top" wrapText="1"/>
    </xf>
    <xf numFmtId="206" fontId="3" fillId="0" borderId="10" xfId="0" applyNumberFormat="1" applyFont="1" applyFill="1" applyBorder="1" applyAlignment="1">
      <alignment vertical="top" wrapText="1"/>
    </xf>
    <xf numFmtId="206" fontId="3" fillId="24"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04" fontId="28" fillId="0" borderId="0" xfId="0" applyNumberFormat="1" applyFont="1" applyFill="1" applyBorder="1" applyAlignment="1">
      <alignment horizontal="right" vertical="top" wrapText="1"/>
    </xf>
    <xf numFmtId="204" fontId="28"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04" fontId="3" fillId="0" borderId="16" xfId="0" applyNumberFormat="1" applyFont="1" applyFill="1" applyBorder="1" applyAlignment="1">
      <alignment horizontal="right" vertical="top" wrapText="1"/>
    </xf>
    <xf numFmtId="204" fontId="26" fillId="0" borderId="0" xfId="0" applyNumberFormat="1" applyFont="1" applyFill="1" applyBorder="1" applyAlignment="1">
      <alignment horizontal="right" vertical="top" wrapText="1"/>
    </xf>
    <xf numFmtId="204" fontId="3" fillId="0" borderId="16" xfId="0" applyNumberFormat="1" applyFont="1" applyFill="1" applyBorder="1" applyAlignment="1">
      <alignment horizontal="center" vertical="top" wrapText="1"/>
    </xf>
    <xf numFmtId="204" fontId="26" fillId="0" borderId="16" xfId="0" applyNumberFormat="1" applyFont="1" applyFill="1" applyBorder="1" applyAlignment="1">
      <alignment horizontal="right" vertical="top" wrapText="1"/>
    </xf>
    <xf numFmtId="204" fontId="26" fillId="24" borderId="16" xfId="0" applyNumberFormat="1" applyFont="1" applyFill="1" applyBorder="1" applyAlignment="1">
      <alignment horizontal="right" vertical="top" wrapText="1"/>
    </xf>
    <xf numFmtId="0" fontId="2" fillId="24" borderId="13" xfId="0" applyFont="1" applyFill="1" applyBorder="1" applyAlignment="1">
      <alignment horizontal="justify" vertical="top" wrapText="1"/>
    </xf>
    <xf numFmtId="206" fontId="2" fillId="0" borderId="10" xfId="0" applyNumberFormat="1" applyFont="1" applyFill="1" applyBorder="1" applyAlignment="1">
      <alignment vertical="top" wrapText="1"/>
    </xf>
    <xf numFmtId="204" fontId="2" fillId="24" borderId="13" xfId="0" applyNumberFormat="1" applyFont="1" applyFill="1" applyBorder="1" applyAlignment="1">
      <alignment horizontal="right" vertical="top" wrapText="1"/>
    </xf>
    <xf numFmtId="0" fontId="2" fillId="24" borderId="10" xfId="0" applyFont="1" applyFill="1" applyBorder="1" applyAlignment="1">
      <alignment vertical="top" wrapText="1"/>
    </xf>
    <xf numFmtId="204" fontId="2" fillId="0" borderId="19" xfId="0" applyNumberFormat="1" applyFont="1" applyFill="1" applyBorder="1" applyAlignment="1">
      <alignment horizontal="right" vertical="top" wrapText="1"/>
    </xf>
    <xf numFmtId="204" fontId="2" fillId="0" borderId="13" xfId="0" applyNumberFormat="1" applyFont="1" applyFill="1" applyBorder="1" applyAlignment="1">
      <alignment horizontal="righ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192" fontId="3" fillId="24" borderId="16" xfId="0" applyNumberFormat="1" applyFont="1" applyFill="1" applyBorder="1" applyAlignment="1">
      <alignment horizontal="right" vertical="top" wrapText="1"/>
    </xf>
    <xf numFmtId="192" fontId="3" fillId="0" borderId="0" xfId="0" applyNumberFormat="1" applyFont="1" applyFill="1" applyBorder="1" applyAlignment="1">
      <alignment horizontal="right" vertical="top" wrapText="1"/>
    </xf>
    <xf numFmtId="192"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24"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24" borderId="0" xfId="0" applyFont="1" applyFill="1" applyAlignment="1">
      <alignment/>
    </xf>
    <xf numFmtId="0" fontId="3" fillId="0" borderId="0" xfId="0" applyFont="1" applyFill="1" applyBorder="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9" fillId="0" borderId="10" xfId="0" applyFont="1" applyFill="1" applyBorder="1" applyAlignment="1">
      <alignment horizontal="left" vertical="top" wrapText="1"/>
    </xf>
    <xf numFmtId="0" fontId="2" fillId="0" borderId="0" xfId="0" applyFont="1" applyFill="1" applyAlignment="1">
      <alignment/>
    </xf>
    <xf numFmtId="0" fontId="2" fillId="24"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24"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192" fontId="2" fillId="0" borderId="10" xfId="0" applyNumberFormat="1" applyFont="1" applyBorder="1" applyAlignment="1">
      <alignment vertical="center" wrapText="1"/>
    </xf>
    <xf numFmtId="192" fontId="2" fillId="0" borderId="10" xfId="0" applyNumberFormat="1" applyFont="1" applyBorder="1" applyAlignment="1">
      <alignment vertical="top" wrapText="1"/>
    </xf>
    <xf numFmtId="0" fontId="4" fillId="0" borderId="0" xfId="0" applyFont="1" applyAlignment="1">
      <alignment/>
    </xf>
    <xf numFmtId="204"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14" fontId="4" fillId="0" borderId="0" xfId="0" applyNumberFormat="1" applyFont="1" applyFill="1" applyAlignment="1">
      <alignment horizontal="left"/>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24" borderId="0" xfId="0" applyFont="1" applyFill="1" applyAlignment="1">
      <alignment horizontal="center" vertical="center"/>
    </xf>
    <xf numFmtId="0" fontId="5" fillId="24" borderId="20" xfId="0" applyFont="1" applyFill="1" applyBorder="1" applyAlignment="1">
      <alignment horizontal="center" vertical="center" wrapText="1"/>
    </xf>
    <xf numFmtId="0" fontId="5" fillId="24"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Y115"/>
  <sheetViews>
    <sheetView tabSelected="1" view="pageBreakPreview" zoomScale="75" zoomScaleNormal="75" zoomScaleSheetLayoutView="75" zoomScalePageLayoutView="0" workbookViewId="0" topLeftCell="A1">
      <selection activeCell="F4" sqref="F4"/>
    </sheetView>
  </sheetViews>
  <sheetFormatPr defaultColWidth="9.00390625" defaultRowHeight="12.75"/>
  <cols>
    <col min="3" max="3" width="13.75390625" style="30" customWidth="1"/>
    <col min="4" max="4" width="69.625" style="4" customWidth="1"/>
    <col min="5" max="5" width="18.125" style="4" customWidth="1"/>
    <col min="6" max="6" width="17.00390625" style="24" customWidth="1"/>
    <col min="7" max="7" width="13.75390625" style="7" customWidth="1"/>
    <col min="8" max="8" width="12.25390625" style="7" customWidth="1"/>
    <col min="10" max="10" width="11.375" style="22" hidden="1" customWidth="1"/>
    <col min="11" max="11" width="25.875" style="0" customWidth="1"/>
    <col min="12" max="12" width="62.375" style="0" customWidth="1"/>
    <col min="13" max="13" width="19.375" style="0" bestFit="1" customWidth="1"/>
    <col min="14" max="14" width="16.875" style="0" customWidth="1"/>
    <col min="15" max="15" width="24.25390625" style="0" customWidth="1"/>
  </cols>
  <sheetData>
    <row r="1" spans="3:10" s="1" customFormat="1" ht="18.75">
      <c r="C1" s="29"/>
      <c r="D1" s="2"/>
      <c r="E1" s="2"/>
      <c r="F1" s="153" t="s">
        <v>42</v>
      </c>
      <c r="G1" s="153"/>
      <c r="H1" s="153"/>
      <c r="J1" s="20"/>
    </row>
    <row r="2" spans="3:10" s="1" customFormat="1" ht="18.75">
      <c r="C2" s="29"/>
      <c r="D2" s="2"/>
      <c r="E2" s="2"/>
      <c r="F2" s="147" t="s">
        <v>77</v>
      </c>
      <c r="G2" s="147"/>
      <c r="H2" s="147"/>
      <c r="J2" s="20"/>
    </row>
    <row r="3" spans="3:10" s="1" customFormat="1" ht="18.75">
      <c r="C3" s="29"/>
      <c r="D3" s="2"/>
      <c r="E3" s="2"/>
      <c r="F3" s="150" t="s">
        <v>79</v>
      </c>
      <c r="G3" s="153" t="s">
        <v>78</v>
      </c>
      <c r="H3" s="153"/>
      <c r="I3" s="153"/>
      <c r="J3" s="20"/>
    </row>
    <row r="4" spans="3:10" s="1" customFormat="1" ht="18.75">
      <c r="C4" s="29"/>
      <c r="D4" s="2"/>
      <c r="E4" s="2"/>
      <c r="F4" s="5"/>
      <c r="G4" s="5"/>
      <c r="H4" s="5"/>
      <c r="J4" s="20"/>
    </row>
    <row r="5" spans="3:10" s="1" customFormat="1" ht="9" customHeight="1" hidden="1">
      <c r="C5" s="29"/>
      <c r="D5" s="2"/>
      <c r="E5" s="2"/>
      <c r="F5" s="41"/>
      <c r="G5" s="42"/>
      <c r="H5" s="42"/>
      <c r="J5" s="20"/>
    </row>
    <row r="6" spans="3:10" s="1" customFormat="1" ht="9" customHeight="1" hidden="1">
      <c r="C6" s="29"/>
      <c r="D6" s="2"/>
      <c r="E6" s="2"/>
      <c r="F6" s="41"/>
      <c r="G6" s="42"/>
      <c r="H6" s="42"/>
      <c r="J6" s="20"/>
    </row>
    <row r="7" spans="3:10" s="1" customFormat="1" ht="18.75" customHeight="1">
      <c r="C7" s="29"/>
      <c r="D7" s="2"/>
      <c r="E7" s="2"/>
      <c r="F7" s="153"/>
      <c r="G7" s="153"/>
      <c r="H7" s="153"/>
      <c r="J7" s="20"/>
    </row>
    <row r="8" spans="3:10" s="1" customFormat="1" ht="16.5" customHeight="1">
      <c r="C8" s="29"/>
      <c r="D8" s="2"/>
      <c r="E8" s="2"/>
      <c r="F8" s="5"/>
      <c r="G8" s="5"/>
      <c r="H8" s="5"/>
      <c r="J8" s="20"/>
    </row>
    <row r="9" spans="3:10" s="1" customFormat="1" ht="19.5" customHeight="1">
      <c r="C9" s="156" t="s">
        <v>48</v>
      </c>
      <c r="D9" s="156"/>
      <c r="E9" s="156"/>
      <c r="F9" s="156"/>
      <c r="G9" s="156"/>
      <c r="H9" s="156"/>
      <c r="J9" s="20"/>
    </row>
    <row r="10" spans="3:10" s="1" customFormat="1" ht="21" customHeight="1">
      <c r="C10" s="29"/>
      <c r="D10" s="2" t="s">
        <v>11</v>
      </c>
      <c r="E10" s="2"/>
      <c r="F10" s="23"/>
      <c r="G10" s="3"/>
      <c r="H10" s="32" t="s">
        <v>10</v>
      </c>
      <c r="J10" s="20"/>
    </row>
    <row r="11" spans="3:10" s="1" customFormat="1" ht="18.75" customHeight="1">
      <c r="C11" s="151" t="s">
        <v>13</v>
      </c>
      <c r="D11" s="151" t="s">
        <v>27</v>
      </c>
      <c r="E11" s="151" t="s">
        <v>2</v>
      </c>
      <c r="F11" s="157" t="s">
        <v>0</v>
      </c>
      <c r="G11" s="154" t="s">
        <v>1</v>
      </c>
      <c r="H11" s="155"/>
      <c r="J11" s="20"/>
    </row>
    <row r="12" spans="3:10" s="1" customFormat="1" ht="60" customHeight="1">
      <c r="C12" s="152"/>
      <c r="D12" s="152"/>
      <c r="E12" s="152"/>
      <c r="F12" s="158"/>
      <c r="G12" s="34" t="s">
        <v>25</v>
      </c>
      <c r="H12" s="36" t="s">
        <v>17</v>
      </c>
      <c r="J12" s="20"/>
    </row>
    <row r="13" spans="3:10" s="1" customFormat="1" ht="13.5" customHeight="1">
      <c r="C13" s="6">
        <v>1</v>
      </c>
      <c r="D13" s="8">
        <v>2</v>
      </c>
      <c r="E13" s="8">
        <v>3</v>
      </c>
      <c r="F13" s="35">
        <v>4</v>
      </c>
      <c r="G13" s="6">
        <v>5</v>
      </c>
      <c r="H13" s="6">
        <v>6</v>
      </c>
      <c r="J13" s="20"/>
    </row>
    <row r="14" spans="3:10" s="1" customFormat="1" ht="32.25" customHeight="1">
      <c r="C14" s="44">
        <v>10000000</v>
      </c>
      <c r="D14" s="57" t="s">
        <v>3</v>
      </c>
      <c r="E14" s="58">
        <f>F14+G14</f>
        <v>13698.899999999998</v>
      </c>
      <c r="F14" s="59">
        <f>F15</f>
        <v>13698.899999999998</v>
      </c>
      <c r="G14" s="60">
        <v>0</v>
      </c>
      <c r="H14" s="61"/>
      <c r="J14" s="21" t="e">
        <f>SUM(F14+G14-#REF!)</f>
        <v>#REF!</v>
      </c>
    </row>
    <row r="15" spans="3:10" s="1" customFormat="1" ht="44.25" customHeight="1">
      <c r="C15" s="50">
        <v>11000000</v>
      </c>
      <c r="D15" s="62" t="s">
        <v>4</v>
      </c>
      <c r="E15" s="63">
        <f>E16</f>
        <v>13698.899999999998</v>
      </c>
      <c r="F15" s="64">
        <f>F16</f>
        <v>13698.899999999998</v>
      </c>
      <c r="G15" s="65"/>
      <c r="H15" s="66"/>
      <c r="J15" s="21" t="e">
        <f>SUM(F15+G15-#REF!)</f>
        <v>#REF!</v>
      </c>
    </row>
    <row r="16" spans="3:11" s="1" customFormat="1" ht="18.75" customHeight="1">
      <c r="C16" s="45">
        <v>11010000</v>
      </c>
      <c r="D16" s="67" t="s">
        <v>44</v>
      </c>
      <c r="E16" s="68">
        <f>F16+G16</f>
        <v>13698.899999999998</v>
      </c>
      <c r="F16" s="69">
        <f>SUM(F17:F20)</f>
        <v>13698.899999999998</v>
      </c>
      <c r="G16" s="70"/>
      <c r="H16" s="71"/>
      <c r="J16" s="21" t="e">
        <f>SUM(F16+G16-#REF!)</f>
        <v>#REF!</v>
      </c>
      <c r="K16" s="31"/>
    </row>
    <row r="17" spans="3:10" s="1" customFormat="1" ht="36" customHeight="1">
      <c r="C17" s="50">
        <v>11010100</v>
      </c>
      <c r="D17" s="62" t="s">
        <v>19</v>
      </c>
      <c r="E17" s="63">
        <f>F17</f>
        <v>9515.9</v>
      </c>
      <c r="F17" s="64">
        <f>9515.88+0.02</f>
        <v>9515.9</v>
      </c>
      <c r="G17" s="65"/>
      <c r="H17" s="66"/>
      <c r="J17" s="21" t="e">
        <f>SUM(F17+G17-#REF!)</f>
        <v>#REF!</v>
      </c>
    </row>
    <row r="18" spans="3:10" s="1" customFormat="1" ht="66.75" customHeight="1">
      <c r="C18" s="45">
        <v>11010200</v>
      </c>
      <c r="D18" s="67" t="s">
        <v>20</v>
      </c>
      <c r="E18" s="63">
        <f>F18</f>
        <v>97.72</v>
      </c>
      <c r="F18" s="69">
        <f>97.71+0.01</f>
        <v>97.72</v>
      </c>
      <c r="G18" s="70"/>
      <c r="H18" s="71"/>
      <c r="J18" s="21" t="e">
        <f>SUM(F18+G18-#REF!)</f>
        <v>#REF!</v>
      </c>
    </row>
    <row r="19" spans="3:10" s="1" customFormat="1" ht="39" customHeight="1">
      <c r="C19" s="50" t="s">
        <v>21</v>
      </c>
      <c r="D19" s="62" t="s">
        <v>22</v>
      </c>
      <c r="E19" s="63">
        <f>F19</f>
        <v>3152.73</v>
      </c>
      <c r="F19" s="64">
        <v>3152.73</v>
      </c>
      <c r="G19" s="65"/>
      <c r="H19" s="66"/>
      <c r="J19" s="21" t="e">
        <f>SUM(F19+G19-#REF!)</f>
        <v>#REF!</v>
      </c>
    </row>
    <row r="20" spans="3:10" s="1" customFormat="1" ht="43.5" customHeight="1">
      <c r="C20" s="45" t="s">
        <v>23</v>
      </c>
      <c r="D20" s="67" t="s">
        <v>24</v>
      </c>
      <c r="E20" s="63">
        <f>F20</f>
        <v>932.55</v>
      </c>
      <c r="F20" s="69">
        <v>932.55</v>
      </c>
      <c r="G20" s="70"/>
      <c r="H20" s="71"/>
      <c r="J20" s="21" t="e">
        <f>SUM(F20+G20-#REF!)</f>
        <v>#REF!</v>
      </c>
    </row>
    <row r="21" spans="3:10" s="1" customFormat="1" ht="21" customHeight="1">
      <c r="C21" s="51">
        <v>20000000</v>
      </c>
      <c r="D21" s="72" t="s">
        <v>5</v>
      </c>
      <c r="E21" s="73">
        <f>F21+G21</f>
        <v>852.305</v>
      </c>
      <c r="F21" s="74">
        <f>F24+F27</f>
        <v>131.9</v>
      </c>
      <c r="G21" s="75">
        <f>G32</f>
        <v>720.405</v>
      </c>
      <c r="H21" s="76"/>
      <c r="J21" s="21" t="e">
        <f>SUM(F21+G21-#REF!)</f>
        <v>#REF!</v>
      </c>
    </row>
    <row r="22" spans="3:10" s="9" customFormat="1" ht="40.5" customHeight="1" hidden="1">
      <c r="C22" s="47">
        <v>21110000</v>
      </c>
      <c r="D22" s="77" t="s">
        <v>18</v>
      </c>
      <c r="E22" s="78">
        <f>F22+G22</f>
        <v>0</v>
      </c>
      <c r="F22" s="79"/>
      <c r="G22" s="80">
        <v>0</v>
      </c>
      <c r="H22" s="79"/>
      <c r="J22" s="21" t="e">
        <f>SUM(F22+G22-#REF!)</f>
        <v>#REF!</v>
      </c>
    </row>
    <row r="23" spans="3:10" s="9" customFormat="1" ht="60" customHeight="1" hidden="1">
      <c r="C23" s="139" t="s">
        <v>55</v>
      </c>
      <c r="D23" s="81" t="s">
        <v>56</v>
      </c>
      <c r="E23" s="78">
        <f>F23+G23</f>
        <v>0</v>
      </c>
      <c r="F23" s="79"/>
      <c r="G23" s="82"/>
      <c r="H23" s="79"/>
      <c r="J23" s="21"/>
    </row>
    <row r="24" spans="3:10" s="9" customFormat="1" ht="21" customHeight="1">
      <c r="C24" s="140">
        <v>21000000</v>
      </c>
      <c r="D24" s="133" t="s">
        <v>50</v>
      </c>
      <c r="E24" s="83">
        <f>F24</f>
        <v>0.6</v>
      </c>
      <c r="F24" s="84">
        <f>F25</f>
        <v>0.6</v>
      </c>
      <c r="G24" s="85"/>
      <c r="H24" s="86"/>
      <c r="J24" s="21"/>
    </row>
    <row r="25" spans="3:10" s="9" customFormat="1" ht="83.25" customHeight="1">
      <c r="C25" s="141">
        <v>21010000</v>
      </c>
      <c r="D25" s="138" t="s">
        <v>51</v>
      </c>
      <c r="E25" s="63">
        <f>F25</f>
        <v>0.6</v>
      </c>
      <c r="F25" s="64">
        <f>F26</f>
        <v>0.6</v>
      </c>
      <c r="G25" s="87"/>
      <c r="H25" s="74"/>
      <c r="J25" s="21"/>
    </row>
    <row r="26" spans="3:10" s="9" customFormat="1" ht="50.25" customHeight="1">
      <c r="C26" s="141">
        <v>21010300</v>
      </c>
      <c r="D26" s="134" t="s">
        <v>52</v>
      </c>
      <c r="E26" s="83">
        <f>F26</f>
        <v>0.6</v>
      </c>
      <c r="F26" s="84">
        <v>0.6</v>
      </c>
      <c r="G26" s="85"/>
      <c r="H26" s="86"/>
      <c r="J26" s="21"/>
    </row>
    <row r="27" spans="3:10" s="1" customFormat="1" ht="41.25" customHeight="1">
      <c r="C27" s="50">
        <v>22000000</v>
      </c>
      <c r="D27" s="62" t="s">
        <v>14</v>
      </c>
      <c r="E27" s="63">
        <f>E30+E28</f>
        <v>131.3</v>
      </c>
      <c r="F27" s="64">
        <f>F29+F30</f>
        <v>131.3</v>
      </c>
      <c r="G27" s="65"/>
      <c r="H27" s="66"/>
      <c r="J27" s="21" t="e">
        <f>SUM(F27+G27-#REF!)</f>
        <v>#REF!</v>
      </c>
    </row>
    <row r="28" spans="3:10" s="1" customFormat="1" ht="20.25" customHeight="1">
      <c r="C28" s="140">
        <v>22010000</v>
      </c>
      <c r="D28" s="133" t="s">
        <v>53</v>
      </c>
      <c r="E28" s="83">
        <f>F28</f>
        <v>60</v>
      </c>
      <c r="F28" s="84">
        <f>F29</f>
        <v>60</v>
      </c>
      <c r="G28" s="88"/>
      <c r="H28" s="89"/>
      <c r="J28" s="21"/>
    </row>
    <row r="29" spans="3:10" s="1" customFormat="1" ht="36" customHeight="1">
      <c r="C29" s="141">
        <v>22010300</v>
      </c>
      <c r="D29" s="138" t="s">
        <v>54</v>
      </c>
      <c r="E29" s="68">
        <f>F29</f>
        <v>60</v>
      </c>
      <c r="F29" s="69">
        <v>60</v>
      </c>
      <c r="G29" s="70"/>
      <c r="H29" s="71"/>
      <c r="J29" s="21"/>
    </row>
    <row r="30" spans="3:10" s="1" customFormat="1" ht="42" customHeight="1">
      <c r="C30" s="50">
        <v>22080000</v>
      </c>
      <c r="D30" s="62" t="s">
        <v>15</v>
      </c>
      <c r="E30" s="63">
        <f aca="true" t="shared" si="0" ref="E30:E35">F30+G30</f>
        <v>71.3</v>
      </c>
      <c r="F30" s="64">
        <f>F31</f>
        <v>71.3</v>
      </c>
      <c r="G30" s="65"/>
      <c r="H30" s="66"/>
      <c r="J30" s="21" t="e">
        <f>SUM(F30+G30-#REF!)</f>
        <v>#REF!</v>
      </c>
    </row>
    <row r="31" spans="3:10" s="1" customFormat="1" ht="41.25" customHeight="1">
      <c r="C31" s="45">
        <v>22080400</v>
      </c>
      <c r="D31" s="67" t="s">
        <v>16</v>
      </c>
      <c r="E31" s="63">
        <f t="shared" si="0"/>
        <v>71.3</v>
      </c>
      <c r="F31" s="69">
        <v>71.3</v>
      </c>
      <c r="G31" s="70"/>
      <c r="H31" s="71"/>
      <c r="J31" s="21" t="e">
        <f>SUM(F31+G31-#REF!)</f>
        <v>#REF!</v>
      </c>
    </row>
    <row r="32" spans="3:10" s="1" customFormat="1" ht="18" customHeight="1">
      <c r="C32" s="50">
        <v>25000000</v>
      </c>
      <c r="D32" s="62" t="s">
        <v>6</v>
      </c>
      <c r="E32" s="63">
        <f>F32+G32</f>
        <v>720.405</v>
      </c>
      <c r="F32" s="64"/>
      <c r="G32" s="90">
        <v>720.405</v>
      </c>
      <c r="H32" s="66"/>
      <c r="J32" s="21" t="e">
        <f>SUM(F32+G32-#REF!)</f>
        <v>#REF!</v>
      </c>
    </row>
    <row r="33" spans="3:10" s="1" customFormat="1" ht="7.5" customHeight="1">
      <c r="C33" s="50"/>
      <c r="D33" s="62"/>
      <c r="E33" s="63"/>
      <c r="F33" s="91"/>
      <c r="G33" s="92"/>
      <c r="H33" s="66"/>
      <c r="J33" s="21"/>
    </row>
    <row r="34" spans="3:11" s="1" customFormat="1" ht="24" customHeight="1">
      <c r="C34" s="46">
        <v>40000000</v>
      </c>
      <c r="D34" s="93" t="s">
        <v>7</v>
      </c>
      <c r="E34" s="94">
        <f t="shared" si="0"/>
        <v>249065.69999999998</v>
      </c>
      <c r="F34" s="95">
        <f>SUM(F35)</f>
        <v>249065.69999999998</v>
      </c>
      <c r="G34" s="96">
        <f>G60</f>
        <v>0</v>
      </c>
      <c r="H34" s="61">
        <f>H60</f>
        <v>0</v>
      </c>
      <c r="J34" s="21" t="e">
        <f>SUM(F34+G34-#REF!)</f>
        <v>#REF!</v>
      </c>
      <c r="K34" s="4"/>
    </row>
    <row r="35" spans="3:10" s="1" customFormat="1" ht="21" customHeight="1">
      <c r="C35" s="50">
        <v>41000000</v>
      </c>
      <c r="D35" s="62" t="s">
        <v>8</v>
      </c>
      <c r="E35" s="97">
        <f t="shared" si="0"/>
        <v>249065.69999999998</v>
      </c>
      <c r="F35" s="98">
        <f>F36+F42</f>
        <v>249065.69999999998</v>
      </c>
      <c r="G35" s="65">
        <f>G42</f>
        <v>0</v>
      </c>
      <c r="H35" s="66">
        <f>H42</f>
        <v>0</v>
      </c>
      <c r="J35" s="21" t="e">
        <f>SUM(F35+G35-#REF!)</f>
        <v>#REF!</v>
      </c>
    </row>
    <row r="36" spans="3:10" s="1" customFormat="1" ht="19.5" customHeight="1">
      <c r="C36" s="46">
        <v>41020000</v>
      </c>
      <c r="D36" s="99" t="s">
        <v>12</v>
      </c>
      <c r="E36" s="78">
        <f aca="true" t="shared" si="1" ref="E36:E42">F36+G36</f>
        <v>23024.8</v>
      </c>
      <c r="F36" s="79">
        <f>F37+F40</f>
        <v>23024.8</v>
      </c>
      <c r="G36" s="100">
        <f>G37+G38</f>
        <v>0</v>
      </c>
      <c r="H36" s="101">
        <f>H37+H38</f>
        <v>0</v>
      </c>
      <c r="J36" s="21" t="e">
        <f>SUM(F36+G36-#REF!)</f>
        <v>#REF!</v>
      </c>
    </row>
    <row r="37" spans="3:10" s="1" customFormat="1" ht="22.5" customHeight="1">
      <c r="C37" s="50">
        <v>41020100</v>
      </c>
      <c r="D37" s="62" t="s">
        <v>26</v>
      </c>
      <c r="E37" s="63">
        <f t="shared" si="1"/>
        <v>5048.8</v>
      </c>
      <c r="F37" s="64">
        <v>5048.8</v>
      </c>
      <c r="G37" s="65"/>
      <c r="H37" s="66"/>
      <c r="J37" s="21" t="e">
        <f>SUM(F37+G37-#REF!)</f>
        <v>#REF!</v>
      </c>
    </row>
    <row r="38" spans="3:10" s="1" customFormat="1" ht="54" customHeight="1" hidden="1">
      <c r="C38" s="45"/>
      <c r="D38" s="67"/>
      <c r="E38" s="63">
        <f t="shared" si="1"/>
        <v>0</v>
      </c>
      <c r="F38" s="69"/>
      <c r="G38" s="70"/>
      <c r="H38" s="71"/>
      <c r="J38" s="21" t="e">
        <f>SUM(F38+G38-#REF!)</f>
        <v>#REF!</v>
      </c>
    </row>
    <row r="39" spans="3:10" s="1" customFormat="1" ht="92.25" customHeight="1" hidden="1">
      <c r="C39" s="45"/>
      <c r="D39" s="67"/>
      <c r="E39" s="63">
        <f t="shared" si="1"/>
        <v>0</v>
      </c>
      <c r="F39" s="69"/>
      <c r="G39" s="70"/>
      <c r="H39" s="71"/>
      <c r="J39" s="21" t="e">
        <f>SUM(F39+G39-#REF!)</f>
        <v>#REF!</v>
      </c>
    </row>
    <row r="40" spans="3:10" s="1" customFormat="1" ht="56.25" customHeight="1">
      <c r="C40" s="45">
        <v>41020200</v>
      </c>
      <c r="D40" s="102" t="s">
        <v>60</v>
      </c>
      <c r="E40" s="148">
        <f t="shared" si="1"/>
        <v>17976</v>
      </c>
      <c r="F40" s="69">
        <f>7916.2+10059.8</f>
        <v>17976</v>
      </c>
      <c r="G40" s="70"/>
      <c r="H40" s="71"/>
      <c r="J40" s="21"/>
    </row>
    <row r="41" spans="3:10" s="1" customFormat="1" ht="71.25" customHeight="1">
      <c r="C41" s="50"/>
      <c r="D41" s="149" t="s">
        <v>75</v>
      </c>
      <c r="E41" s="63">
        <f>F41</f>
        <v>10059.8</v>
      </c>
      <c r="F41" s="64">
        <v>10059.8</v>
      </c>
      <c r="G41" s="65"/>
      <c r="H41" s="66"/>
      <c r="J41" s="21"/>
    </row>
    <row r="42" spans="3:12" s="1" customFormat="1" ht="27" customHeight="1">
      <c r="C42" s="51">
        <v>41030000</v>
      </c>
      <c r="D42" s="103" t="s">
        <v>76</v>
      </c>
      <c r="E42" s="97">
        <f t="shared" si="1"/>
        <v>226040.9</v>
      </c>
      <c r="F42" s="98">
        <f>F43+F44+F45+F46+F47+F49+F60</f>
        <v>226040.9</v>
      </c>
      <c r="G42" s="74">
        <f>G60</f>
        <v>0</v>
      </c>
      <c r="H42" s="74">
        <f>SUM(H43:H60)</f>
        <v>0</v>
      </c>
      <c r="J42" s="21" t="e">
        <f>SUM(F42+G42-#REF!)</f>
        <v>#REF!</v>
      </c>
      <c r="L42" s="10" t="s">
        <v>11</v>
      </c>
    </row>
    <row r="43" spans="3:12" s="1" customFormat="1" ht="81.75" customHeight="1">
      <c r="C43" s="50" t="s">
        <v>28</v>
      </c>
      <c r="D43" s="62" t="s">
        <v>71</v>
      </c>
      <c r="E43" s="63">
        <f>F43</f>
        <v>77128.3</v>
      </c>
      <c r="F43" s="64">
        <v>77128.3</v>
      </c>
      <c r="G43" s="75"/>
      <c r="H43" s="76"/>
      <c r="J43" s="21"/>
      <c r="K43" s="56"/>
      <c r="L43" s="10"/>
    </row>
    <row r="44" spans="3:12" s="1" customFormat="1" ht="84.75" customHeight="1">
      <c r="C44" s="50" t="s">
        <v>29</v>
      </c>
      <c r="D44" s="62" t="s">
        <v>38</v>
      </c>
      <c r="E44" s="63">
        <f aca="true" t="shared" si="2" ref="E44:E58">F44</f>
        <v>46981.3</v>
      </c>
      <c r="F44" s="64">
        <v>46981.3</v>
      </c>
      <c r="G44" s="75"/>
      <c r="H44" s="76"/>
      <c r="J44" s="21"/>
      <c r="L44" s="10"/>
    </row>
    <row r="45" spans="3:12" s="1" customFormat="1" ht="53.25" customHeight="1">
      <c r="C45" s="45" t="s">
        <v>30</v>
      </c>
      <c r="D45" s="67" t="s">
        <v>39</v>
      </c>
      <c r="E45" s="83">
        <f t="shared" si="2"/>
        <v>3297.4</v>
      </c>
      <c r="F45" s="69">
        <v>3297.4</v>
      </c>
      <c r="G45" s="96"/>
      <c r="H45" s="104"/>
      <c r="J45" s="21"/>
      <c r="L45" s="10"/>
    </row>
    <row r="46" spans="3:12" s="1" customFormat="1" ht="135" customHeight="1">
      <c r="C46" s="50" t="s">
        <v>31</v>
      </c>
      <c r="D46" s="62" t="s">
        <v>72</v>
      </c>
      <c r="E46" s="63">
        <f t="shared" si="2"/>
        <v>743.3</v>
      </c>
      <c r="F46" s="64">
        <v>743.3</v>
      </c>
      <c r="G46" s="75"/>
      <c r="H46" s="76"/>
      <c r="J46" s="21"/>
      <c r="L46" s="10"/>
    </row>
    <row r="47" spans="3:12" s="1" customFormat="1" ht="24" customHeight="1">
      <c r="C47" s="50">
        <v>41033900</v>
      </c>
      <c r="D47" s="62" t="s">
        <v>32</v>
      </c>
      <c r="E47" s="63">
        <f t="shared" si="2"/>
        <v>48821.8</v>
      </c>
      <c r="F47" s="64">
        <f>20903.3+27918.5</f>
        <v>48821.8</v>
      </c>
      <c r="G47" s="75"/>
      <c r="H47" s="76"/>
      <c r="J47" s="21" t="e">
        <f>SUM(F47+G47-#REF!)</f>
        <v>#REF!</v>
      </c>
      <c r="L47" s="10"/>
    </row>
    <row r="48" spans="3:12" s="1" customFormat="1" ht="47.25" customHeight="1">
      <c r="C48" s="50"/>
      <c r="D48" s="62" t="s">
        <v>73</v>
      </c>
      <c r="E48" s="63">
        <f>F48</f>
        <v>27918.5</v>
      </c>
      <c r="F48" s="64">
        <v>27918.5</v>
      </c>
      <c r="G48" s="75"/>
      <c r="H48" s="76"/>
      <c r="J48" s="21"/>
      <c r="L48" s="10"/>
    </row>
    <row r="49" spans="3:12" s="1" customFormat="1" ht="20.25" customHeight="1">
      <c r="C49" s="50">
        <v>41034200</v>
      </c>
      <c r="D49" s="62" t="s">
        <v>33</v>
      </c>
      <c r="E49" s="63">
        <f t="shared" si="2"/>
        <v>28202.199999999997</v>
      </c>
      <c r="F49" s="64">
        <f>11147.9+17054.3</f>
        <v>28202.199999999997</v>
      </c>
      <c r="G49" s="65"/>
      <c r="H49" s="66"/>
      <c r="J49" s="21" t="e">
        <f>SUM(F49+G49-#REF!)</f>
        <v>#REF!</v>
      </c>
      <c r="L49" s="17" t="s">
        <v>11</v>
      </c>
    </row>
    <row r="50" spans="3:10" s="1" customFormat="1" ht="129" customHeight="1" hidden="1">
      <c r="C50" s="48"/>
      <c r="D50" s="67"/>
      <c r="E50" s="63">
        <f t="shared" si="2"/>
        <v>0</v>
      </c>
      <c r="F50" s="69"/>
      <c r="G50" s="105">
        <v>0</v>
      </c>
      <c r="H50" s="106" t="s">
        <v>11</v>
      </c>
      <c r="J50" s="21" t="e">
        <f>SUM(F50+G50-#REF!)</f>
        <v>#REF!</v>
      </c>
    </row>
    <row r="51" spans="3:10" s="1" customFormat="1" ht="294.75" customHeight="1" hidden="1">
      <c r="C51" s="48"/>
      <c r="D51" s="67"/>
      <c r="E51" s="63">
        <f t="shared" si="2"/>
        <v>0</v>
      </c>
      <c r="F51" s="69"/>
      <c r="G51" s="70"/>
      <c r="H51" s="71"/>
      <c r="J51" s="21" t="e">
        <f>SUM(F51+G51-#REF!)</f>
        <v>#REF!</v>
      </c>
    </row>
    <row r="52" spans="3:10" s="1" customFormat="1" ht="71.25" customHeight="1" hidden="1">
      <c r="C52" s="48"/>
      <c r="D52" s="67"/>
      <c r="E52" s="63">
        <f t="shared" si="2"/>
        <v>0</v>
      </c>
      <c r="F52" s="69"/>
      <c r="G52" s="70"/>
      <c r="H52" s="71"/>
      <c r="J52" s="21" t="e">
        <f>SUM(F52+G52-#REF!)</f>
        <v>#REF!</v>
      </c>
    </row>
    <row r="53" spans="3:10" s="1" customFormat="1" ht="71.25" customHeight="1" hidden="1">
      <c r="C53" s="48"/>
      <c r="D53" s="67"/>
      <c r="E53" s="63">
        <f t="shared" si="2"/>
        <v>0</v>
      </c>
      <c r="F53" s="69"/>
      <c r="G53" s="70"/>
      <c r="H53" s="71"/>
      <c r="J53" s="21" t="e">
        <f>SUM(F53+G53-#REF!)</f>
        <v>#REF!</v>
      </c>
    </row>
    <row r="54" spans="3:10" s="1" customFormat="1" ht="73.5" customHeight="1" hidden="1">
      <c r="C54" s="48"/>
      <c r="D54" s="67"/>
      <c r="E54" s="63">
        <f t="shared" si="2"/>
        <v>0</v>
      </c>
      <c r="F54" s="69"/>
      <c r="G54" s="105">
        <v>0</v>
      </c>
      <c r="H54" s="107">
        <v>0</v>
      </c>
      <c r="J54" s="21" t="e">
        <f>SUM(F54+G54-#REF!)</f>
        <v>#REF!</v>
      </c>
    </row>
    <row r="55" spans="3:10" s="1" customFormat="1" ht="72" customHeight="1" hidden="1">
      <c r="C55" s="142"/>
      <c r="D55" s="67"/>
      <c r="E55" s="63">
        <f t="shared" si="2"/>
        <v>0</v>
      </c>
      <c r="F55" s="108">
        <v>0</v>
      </c>
      <c r="G55" s="70">
        <v>15724.9</v>
      </c>
      <c r="H55" s="71"/>
      <c r="J55" s="21" t="e">
        <f>SUM(F55+G55-#REF!)</f>
        <v>#REF!</v>
      </c>
    </row>
    <row r="56" spans="3:10" s="1" customFormat="1" ht="147" customHeight="1" hidden="1">
      <c r="C56" s="48"/>
      <c r="D56" s="67"/>
      <c r="E56" s="63">
        <f t="shared" si="2"/>
        <v>0</v>
      </c>
      <c r="F56" s="69"/>
      <c r="G56" s="70"/>
      <c r="H56" s="71"/>
      <c r="J56" s="21" t="e">
        <f>SUM(F56+G56-#REF!)</f>
        <v>#REF!</v>
      </c>
    </row>
    <row r="57" spans="3:10" s="1" customFormat="1" ht="75.75" customHeight="1" hidden="1">
      <c r="C57" s="142"/>
      <c r="D57" s="67"/>
      <c r="E57" s="63">
        <f t="shared" si="2"/>
        <v>0</v>
      </c>
      <c r="F57" s="69"/>
      <c r="G57" s="70"/>
      <c r="H57" s="71"/>
      <c r="J57" s="21" t="e">
        <f>SUM(F57+G57-#REF!)</f>
        <v>#REF!</v>
      </c>
    </row>
    <row r="58" spans="3:10" s="1" customFormat="1" ht="77.25" customHeight="1" hidden="1">
      <c r="C58" s="143"/>
      <c r="D58" s="77"/>
      <c r="E58" s="63">
        <f t="shared" si="2"/>
        <v>0</v>
      </c>
      <c r="F58" s="69"/>
      <c r="G58" s="70"/>
      <c r="H58" s="71"/>
      <c r="J58" s="21" t="e">
        <f>SUM(F58+G58-#REF!)</f>
        <v>#REF!</v>
      </c>
    </row>
    <row r="59" spans="3:10" s="1" customFormat="1" ht="54" customHeight="1">
      <c r="C59" s="143"/>
      <c r="D59" s="62" t="s">
        <v>74</v>
      </c>
      <c r="E59" s="63">
        <f>F59</f>
        <v>17054.3</v>
      </c>
      <c r="F59" s="69">
        <v>17054.3</v>
      </c>
      <c r="G59" s="70"/>
      <c r="H59" s="71"/>
      <c r="J59" s="21"/>
    </row>
    <row r="60" spans="3:10" s="1" customFormat="1" ht="22.5" customHeight="1">
      <c r="C60" s="52">
        <v>41035000</v>
      </c>
      <c r="D60" s="109" t="s">
        <v>37</v>
      </c>
      <c r="E60" s="110">
        <f>F60+G60</f>
        <v>20866.6</v>
      </c>
      <c r="F60" s="111">
        <f>F62+F74+F63</f>
        <v>20866.6</v>
      </c>
      <c r="G60" s="111"/>
      <c r="H60" s="111"/>
      <c r="J60" s="21"/>
    </row>
    <row r="61" spans="3:10" s="1" customFormat="1" ht="21" customHeight="1">
      <c r="C61" s="52"/>
      <c r="D61" s="112" t="s">
        <v>41</v>
      </c>
      <c r="E61" s="58"/>
      <c r="F61" s="111"/>
      <c r="G61" s="113"/>
      <c r="H61" s="114"/>
      <c r="J61" s="21"/>
    </row>
    <row r="62" spans="3:10" s="1" customFormat="1" ht="41.25" customHeight="1">
      <c r="C62" s="52"/>
      <c r="D62" s="115" t="s">
        <v>59</v>
      </c>
      <c r="E62" s="63">
        <f>F62</f>
        <v>434.84000000000003</v>
      </c>
      <c r="F62" s="64">
        <f>234-139.46+340.3</f>
        <v>434.84000000000003</v>
      </c>
      <c r="G62" s="113"/>
      <c r="H62" s="114"/>
      <c r="J62" s="21"/>
    </row>
    <row r="63" spans="3:10" s="1" customFormat="1" ht="26.25" customHeight="1">
      <c r="C63" s="52"/>
      <c r="D63" s="115" t="s">
        <v>61</v>
      </c>
      <c r="E63" s="63">
        <f>F63</f>
        <v>20191.559999999998</v>
      </c>
      <c r="F63" s="84">
        <f>F65+F66+F67+F68+F69+F70+F71+F72+F73</f>
        <v>20191.559999999998</v>
      </c>
      <c r="G63" s="113"/>
      <c r="H63" s="114"/>
      <c r="J63" s="21"/>
    </row>
    <row r="64" spans="3:10" s="1" customFormat="1" ht="26.25" customHeight="1">
      <c r="C64" s="52"/>
      <c r="D64" s="115" t="s">
        <v>41</v>
      </c>
      <c r="E64" s="63"/>
      <c r="F64" s="84"/>
      <c r="G64" s="113"/>
      <c r="H64" s="114"/>
      <c r="J64" s="21"/>
    </row>
    <row r="65" spans="3:10" s="1" customFormat="1" ht="45.75" customHeight="1">
      <c r="C65" s="52"/>
      <c r="D65" s="145" t="s">
        <v>62</v>
      </c>
      <c r="E65" s="63">
        <f>F65</f>
        <v>3678.5</v>
      </c>
      <c r="F65" s="84">
        <v>3678.5</v>
      </c>
      <c r="G65" s="113"/>
      <c r="H65" s="114"/>
      <c r="J65" s="21"/>
    </row>
    <row r="66" spans="3:10" s="1" customFormat="1" ht="48.75" customHeight="1">
      <c r="C66" s="52"/>
      <c r="D66" s="145" t="s">
        <v>63</v>
      </c>
      <c r="E66" s="63">
        <f aca="true" t="shared" si="3" ref="E66:E73">F66</f>
        <v>1995.5</v>
      </c>
      <c r="F66" s="84">
        <v>1995.5</v>
      </c>
      <c r="G66" s="113"/>
      <c r="H66" s="114"/>
      <c r="J66" s="21"/>
    </row>
    <row r="67" spans="3:10" s="1" customFormat="1" ht="70.5" customHeight="1">
      <c r="C67" s="52"/>
      <c r="D67" s="145" t="s">
        <v>64</v>
      </c>
      <c r="E67" s="63">
        <f t="shared" si="3"/>
        <v>1481.6</v>
      </c>
      <c r="F67" s="84">
        <v>1481.6</v>
      </c>
      <c r="G67" s="113"/>
      <c r="H67" s="114"/>
      <c r="J67" s="21"/>
    </row>
    <row r="68" spans="3:10" s="1" customFormat="1" ht="51" customHeight="1">
      <c r="C68" s="52"/>
      <c r="D68" s="145" t="s">
        <v>65</v>
      </c>
      <c r="E68" s="63">
        <f t="shared" si="3"/>
        <v>1451.2</v>
      </c>
      <c r="F68" s="84">
        <v>1451.2</v>
      </c>
      <c r="G68" s="113"/>
      <c r="H68" s="114"/>
      <c r="J68" s="21"/>
    </row>
    <row r="69" spans="3:10" s="1" customFormat="1" ht="90" customHeight="1">
      <c r="C69" s="52"/>
      <c r="D69" s="145" t="s">
        <v>70</v>
      </c>
      <c r="E69" s="63">
        <f t="shared" si="3"/>
        <v>3747.5</v>
      </c>
      <c r="F69" s="84">
        <v>3747.5</v>
      </c>
      <c r="G69" s="113"/>
      <c r="H69" s="114"/>
      <c r="J69" s="21"/>
    </row>
    <row r="70" spans="3:10" s="1" customFormat="1" ht="86.25" customHeight="1">
      <c r="C70" s="52"/>
      <c r="D70" s="145" t="s">
        <v>66</v>
      </c>
      <c r="E70" s="63">
        <f t="shared" si="3"/>
        <v>4801.1</v>
      </c>
      <c r="F70" s="84">
        <v>4801.1</v>
      </c>
      <c r="G70" s="113"/>
      <c r="H70" s="114"/>
      <c r="J70" s="21"/>
    </row>
    <row r="71" spans="3:10" s="1" customFormat="1" ht="54.75" customHeight="1">
      <c r="C71" s="52"/>
      <c r="D71" s="145" t="s">
        <v>67</v>
      </c>
      <c r="E71" s="63">
        <f t="shared" si="3"/>
        <v>356.6</v>
      </c>
      <c r="F71" s="84">
        <v>356.6</v>
      </c>
      <c r="G71" s="113"/>
      <c r="H71" s="114"/>
      <c r="J71" s="21"/>
    </row>
    <row r="72" spans="3:10" s="1" customFormat="1" ht="54" customHeight="1">
      <c r="C72" s="52"/>
      <c r="D72" s="145" t="s">
        <v>68</v>
      </c>
      <c r="E72" s="63">
        <f t="shared" si="3"/>
        <v>2540.1</v>
      </c>
      <c r="F72" s="84">
        <v>2540.1</v>
      </c>
      <c r="G72" s="113"/>
      <c r="H72" s="114"/>
      <c r="J72" s="21"/>
    </row>
    <row r="73" spans="3:10" s="1" customFormat="1" ht="70.5" customHeight="1">
      <c r="C73" s="52"/>
      <c r="D73" s="146" t="s">
        <v>69</v>
      </c>
      <c r="E73" s="63">
        <f t="shared" si="3"/>
        <v>139.46</v>
      </c>
      <c r="F73" s="84">
        <v>139.46</v>
      </c>
      <c r="G73" s="113"/>
      <c r="H73" s="114"/>
      <c r="J73" s="21"/>
    </row>
    <row r="74" spans="3:10" s="1" customFormat="1" ht="24" customHeight="1">
      <c r="C74" s="52"/>
      <c r="D74" s="116" t="s">
        <v>40</v>
      </c>
      <c r="E74" s="63">
        <f>F74</f>
        <v>240.20000000000002</v>
      </c>
      <c r="F74" s="84">
        <f>F76+F77+F78+F79+F80+F81+F82+F83</f>
        <v>240.20000000000002</v>
      </c>
      <c r="G74" s="113"/>
      <c r="H74" s="114"/>
      <c r="J74" s="21"/>
    </row>
    <row r="75" spans="3:10" s="1" customFormat="1" ht="29.25" customHeight="1">
      <c r="C75" s="52"/>
      <c r="D75" s="116" t="s">
        <v>41</v>
      </c>
      <c r="E75" s="83"/>
      <c r="F75" s="84"/>
      <c r="G75" s="113"/>
      <c r="H75" s="114"/>
      <c r="J75" s="21"/>
    </row>
    <row r="76" spans="3:10" s="1" customFormat="1" ht="44.25" customHeight="1">
      <c r="C76" s="52"/>
      <c r="D76" s="135" t="s">
        <v>36</v>
      </c>
      <c r="E76" s="83">
        <f aca="true" t="shared" si="4" ref="E76:E83">F76</f>
        <v>78</v>
      </c>
      <c r="F76" s="84">
        <v>78</v>
      </c>
      <c r="G76" s="65"/>
      <c r="H76" s="66"/>
      <c r="J76" s="21"/>
    </row>
    <row r="77" spans="3:10" s="1" customFormat="1" ht="36.75" customHeight="1">
      <c r="C77" s="52"/>
      <c r="D77" s="117" t="s">
        <v>34</v>
      </c>
      <c r="E77" s="63">
        <f t="shared" si="4"/>
        <v>21.4</v>
      </c>
      <c r="F77" s="64">
        <v>21.4</v>
      </c>
      <c r="G77" s="65"/>
      <c r="H77" s="66"/>
      <c r="J77" s="21"/>
    </row>
    <row r="78" spans="3:10" s="1" customFormat="1" ht="75" customHeight="1">
      <c r="C78" s="52"/>
      <c r="D78" s="102" t="s">
        <v>45</v>
      </c>
      <c r="E78" s="63">
        <f t="shared" si="4"/>
        <v>11.5</v>
      </c>
      <c r="F78" s="64">
        <v>11.5</v>
      </c>
      <c r="G78" s="65"/>
      <c r="H78" s="66"/>
      <c r="J78" s="21"/>
    </row>
    <row r="79" spans="3:10" s="1" customFormat="1" ht="72.75" customHeight="1">
      <c r="C79" s="52"/>
      <c r="D79" s="117" t="s">
        <v>49</v>
      </c>
      <c r="E79" s="63">
        <f t="shared" si="4"/>
        <v>67.6</v>
      </c>
      <c r="F79" s="64">
        <v>67.6</v>
      </c>
      <c r="G79" s="65"/>
      <c r="H79" s="66"/>
      <c r="J79" s="21"/>
    </row>
    <row r="80" spans="3:10" s="1" customFormat="1" ht="60.75" customHeight="1">
      <c r="C80" s="52"/>
      <c r="D80" s="117" t="s">
        <v>35</v>
      </c>
      <c r="E80" s="63">
        <f t="shared" si="4"/>
        <v>20</v>
      </c>
      <c r="F80" s="64">
        <v>20</v>
      </c>
      <c r="G80" s="65"/>
      <c r="H80" s="66"/>
      <c r="J80" s="21"/>
    </row>
    <row r="81" spans="3:10" s="1" customFormat="1" ht="73.5" customHeight="1">
      <c r="C81" s="52"/>
      <c r="D81" s="135" t="s">
        <v>57</v>
      </c>
      <c r="E81" s="63">
        <f t="shared" si="4"/>
        <v>1.8</v>
      </c>
      <c r="F81" s="64">
        <v>1.8</v>
      </c>
      <c r="G81" s="65"/>
      <c r="H81" s="66"/>
      <c r="J81" s="21"/>
    </row>
    <row r="82" spans="3:10" s="1" customFormat="1" ht="75.75" customHeight="1">
      <c r="C82" s="52"/>
      <c r="D82" s="135" t="s">
        <v>47</v>
      </c>
      <c r="E82" s="63">
        <f t="shared" si="4"/>
        <v>9.9</v>
      </c>
      <c r="F82" s="64">
        <v>9.9</v>
      </c>
      <c r="G82" s="65"/>
      <c r="H82" s="66"/>
      <c r="J82" s="21"/>
    </row>
    <row r="83" spans="3:10" s="1" customFormat="1" ht="56.25" customHeight="1">
      <c r="C83" s="52"/>
      <c r="D83" s="118" t="s">
        <v>58</v>
      </c>
      <c r="E83" s="63">
        <f t="shared" si="4"/>
        <v>30</v>
      </c>
      <c r="F83" s="64">
        <v>30</v>
      </c>
      <c r="G83" s="65"/>
      <c r="H83" s="66"/>
      <c r="J83" s="21"/>
    </row>
    <row r="84" spans="3:15" s="1" customFormat="1" ht="22.5" customHeight="1">
      <c r="C84" s="144"/>
      <c r="D84" s="72" t="s">
        <v>9</v>
      </c>
      <c r="E84" s="73">
        <f>F84+G84</f>
        <v>263616.905</v>
      </c>
      <c r="F84" s="74">
        <f>F14+F21+F34</f>
        <v>262896.5</v>
      </c>
      <c r="G84" s="76">
        <f>G32+G42</f>
        <v>720.405</v>
      </c>
      <c r="H84" s="76">
        <f>H32+H42</f>
        <v>0</v>
      </c>
      <c r="J84" s="21" t="e">
        <f>SUM(F84+G84-#REF!)</f>
        <v>#REF!</v>
      </c>
      <c r="K84" s="4"/>
      <c r="L84" s="16"/>
      <c r="M84" s="16"/>
      <c r="N84" s="18"/>
      <c r="O84" s="19"/>
    </row>
    <row r="85" spans="3:10" s="1" customFormat="1" ht="6" customHeight="1" hidden="1">
      <c r="C85" s="49"/>
      <c r="D85" s="93"/>
      <c r="E85" s="93"/>
      <c r="F85" s="119"/>
      <c r="G85" s="120"/>
      <c r="H85" s="121"/>
      <c r="J85" s="21" t="e">
        <f>SUM(F85+G85-#REF!)</f>
        <v>#REF!</v>
      </c>
    </row>
    <row r="86" spans="3:10" s="1" customFormat="1" ht="24" customHeight="1">
      <c r="C86" s="122"/>
      <c r="D86" s="123"/>
      <c r="E86" s="123"/>
      <c r="F86" s="124"/>
      <c r="G86" s="123"/>
      <c r="H86" s="123"/>
      <c r="J86" s="21" t="e">
        <f>SUM(F86+G86-#REF!)</f>
        <v>#REF!</v>
      </c>
    </row>
    <row r="87" spans="3:10" s="1" customFormat="1" ht="21" customHeight="1">
      <c r="C87" s="122"/>
      <c r="D87" s="123"/>
      <c r="E87" s="123"/>
      <c r="F87" s="124"/>
      <c r="G87" s="123"/>
      <c r="H87" s="123"/>
      <c r="J87" s="21" t="e">
        <f>SUM(F87+G87-#REF!)</f>
        <v>#REF!</v>
      </c>
    </row>
    <row r="88" spans="3:12" s="1" customFormat="1" ht="41.25" customHeight="1">
      <c r="C88" s="125"/>
      <c r="D88" s="126" t="s">
        <v>46</v>
      </c>
      <c r="E88" s="126"/>
      <c r="F88" s="127"/>
      <c r="G88" s="128" t="s">
        <v>43</v>
      </c>
      <c r="H88" s="123"/>
      <c r="J88" s="21" t="e">
        <f>SUM(F88+G88-#REF!)</f>
        <v>#VALUE!</v>
      </c>
      <c r="K88" s="16"/>
      <c r="L88" s="19"/>
    </row>
    <row r="89" spans="3:25" s="1" customFormat="1" ht="38.25" customHeight="1">
      <c r="C89" s="129"/>
      <c r="D89" s="130"/>
      <c r="E89" s="130"/>
      <c r="F89" s="131"/>
      <c r="G89" s="131"/>
      <c r="H89" s="136"/>
      <c r="I89" s="53"/>
      <c r="J89" s="53"/>
      <c r="K89" s="53"/>
      <c r="L89" s="53"/>
      <c r="M89" s="53"/>
      <c r="N89" s="53"/>
      <c r="O89" s="53"/>
      <c r="P89" s="53"/>
      <c r="Q89" s="53"/>
      <c r="R89" s="53"/>
      <c r="S89" s="53"/>
      <c r="T89" s="53"/>
      <c r="U89" s="53"/>
      <c r="V89" s="53"/>
      <c r="W89" s="54"/>
      <c r="X89" s="53" t="s">
        <v>43</v>
      </c>
      <c r="Y89" s="55"/>
    </row>
    <row r="90" spans="3:10" s="1" customFormat="1" ht="18">
      <c r="C90" s="129"/>
      <c r="D90" s="132"/>
      <c r="E90" s="136"/>
      <c r="F90" s="137"/>
      <c r="G90" s="136"/>
      <c r="H90" s="136"/>
      <c r="J90" s="21" t="e">
        <f>SUM(F90+G90-#REF!)</f>
        <v>#REF!</v>
      </c>
    </row>
    <row r="91" spans="3:10" s="1" customFormat="1" ht="20.25">
      <c r="C91" s="30"/>
      <c r="D91" s="12"/>
      <c r="E91" s="12"/>
      <c r="F91" s="25"/>
      <c r="G91" s="13"/>
      <c r="H91" s="13"/>
      <c r="J91" s="21" t="e">
        <f>SUM(F91+G91-#REF!)</f>
        <v>#REF!</v>
      </c>
    </row>
    <row r="92" spans="3:10" s="1" customFormat="1" ht="20.25">
      <c r="C92" s="30"/>
      <c r="D92" s="12"/>
      <c r="E92" s="12"/>
      <c r="F92" s="25"/>
      <c r="G92" s="13"/>
      <c r="H92" s="13"/>
      <c r="J92" s="21" t="e">
        <f>SUM(F92+G92-#REF!)</f>
        <v>#REF!</v>
      </c>
    </row>
    <row r="93" spans="3:10" s="1" customFormat="1" ht="18">
      <c r="C93" s="30"/>
      <c r="D93" s="12"/>
      <c r="E93" s="12"/>
      <c r="F93" s="26"/>
      <c r="G93" s="14"/>
      <c r="H93" s="14"/>
      <c r="I93" s="11"/>
      <c r="J93" s="21" t="e">
        <f>SUM(F93+G93-#REF!)</f>
        <v>#REF!</v>
      </c>
    </row>
    <row r="94" spans="3:10" s="1" customFormat="1" ht="18">
      <c r="C94" s="30"/>
      <c r="D94" s="12"/>
      <c r="E94" s="12"/>
      <c r="F94" s="27"/>
      <c r="G94" s="15"/>
      <c r="H94" s="15"/>
      <c r="J94" s="21" t="e">
        <f>SUM(F94+G94-#REF!)</f>
        <v>#REF!</v>
      </c>
    </row>
    <row r="95" spans="3:10" s="1" customFormat="1" ht="18">
      <c r="C95" s="30"/>
      <c r="D95" s="12"/>
      <c r="E95" s="12"/>
      <c r="F95" s="28" t="s">
        <v>11</v>
      </c>
      <c r="G95" s="15"/>
      <c r="H95" s="15"/>
      <c r="J95" s="21" t="s">
        <v>11</v>
      </c>
    </row>
    <row r="96" spans="3:10" s="1" customFormat="1" ht="18">
      <c r="C96" s="30"/>
      <c r="D96" s="4"/>
      <c r="E96" s="4"/>
      <c r="F96" s="24"/>
      <c r="G96" s="7"/>
      <c r="H96" s="7"/>
      <c r="J96" s="21" t="e">
        <f>SUM(F96+G96-#REF!)</f>
        <v>#REF!</v>
      </c>
    </row>
    <row r="97" spans="3:10" s="1" customFormat="1" ht="18">
      <c r="C97" s="30"/>
      <c r="D97" s="4"/>
      <c r="E97" s="4"/>
      <c r="F97" s="24"/>
      <c r="G97" s="7"/>
      <c r="H97" s="7"/>
      <c r="J97" s="21" t="e">
        <f>SUM(F97+G97-#REF!)</f>
        <v>#REF!</v>
      </c>
    </row>
    <row r="98" spans="3:10" s="1" customFormat="1" ht="18">
      <c r="C98" s="30"/>
      <c r="D98" s="4"/>
      <c r="E98" s="4"/>
      <c r="F98" s="33"/>
      <c r="G98" s="7"/>
      <c r="H98" s="7"/>
      <c r="J98" s="21" t="e">
        <f>SUM(F98+G98-#REF!)</f>
        <v>#REF!</v>
      </c>
    </row>
    <row r="99" spans="3:10" s="1" customFormat="1" ht="18">
      <c r="C99" s="30"/>
      <c r="D99" s="4"/>
      <c r="E99" s="39"/>
      <c r="F99" s="24"/>
      <c r="G99" s="7"/>
      <c r="H99" s="7"/>
      <c r="J99" s="21" t="e">
        <f>SUM(F99+G99-#REF!)</f>
        <v>#REF!</v>
      </c>
    </row>
    <row r="100" ht="18">
      <c r="G100" s="43"/>
    </row>
    <row r="113" ht="18">
      <c r="E113" s="37"/>
    </row>
    <row r="114" ht="18">
      <c r="E114" s="38"/>
    </row>
    <row r="115" ht="18">
      <c r="E115" s="40"/>
    </row>
  </sheetData>
  <sheetProtection/>
  <mergeCells count="9">
    <mergeCell ref="E11:E12"/>
    <mergeCell ref="F1:H1"/>
    <mergeCell ref="F7:H7"/>
    <mergeCell ref="G11:H11"/>
    <mergeCell ref="C9:H9"/>
    <mergeCell ref="C11:C12"/>
    <mergeCell ref="D11:D12"/>
    <mergeCell ref="F11:F12"/>
    <mergeCell ref="G3:I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58" r:id="rId1"/>
  <rowBreaks count="2" manualBreakCount="2">
    <brk id="45" max="7"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User</cp:lastModifiedBy>
  <cp:lastPrinted>2017-03-06T05:35:52Z</cp:lastPrinted>
  <dcterms:created xsi:type="dcterms:W3CDTF">2002-10-23T13:00:01Z</dcterms:created>
  <dcterms:modified xsi:type="dcterms:W3CDTF">2017-03-06T05:36:04Z</dcterms:modified>
  <cp:category/>
  <cp:version/>
  <cp:contentType/>
  <cp:contentStatus/>
</cp:coreProperties>
</file>